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Study Plan" sheetId="1" state="visible" r:id="rId2"/>
    <sheet name="Mandatory" sheetId="2" state="visible" r:id="rId3"/>
    <sheet name="GroupA" sheetId="3" state="visible" r:id="rId4"/>
    <sheet name="GroupC" sheetId="4" state="visible" r:id="rId5"/>
    <sheet name="All exams" sheetId="5" state="visible" r:id="rId6"/>
  </sheets>
  <definedNames>
    <definedName function="false" hidden="false" localSheetId="0" name="_xlnm.Print_Area" vbProcedure="false">'Study Plan'!$A$1:$J$45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<sst xmlns="http://schemas.openxmlformats.org/spreadsheetml/2006/main" count="118" uniqueCount="101">
  <si>
    <t xml:space="preserve">Name</t>
  </si>
  <si>
    <t xml:space="preserve">Please, modify/fill yellow cells only</t>
  </si>
  <si>
    <t xml:space="preserve">Family name</t>
  </si>
  <si>
    <t xml:space="preserve">Enrollment No.</t>
  </si>
  <si>
    <t xml:space="preserve">Study plan</t>
  </si>
  <si>
    <t xml:space="preserve">Enrollment Year</t>
  </si>
  <si>
    <t xml:space="preserve">2020/2021</t>
  </si>
  <si>
    <t xml:space="preserve">Code</t>
  </si>
  <si>
    <t xml:space="preserve">Acronym</t>
  </si>
  <si>
    <t xml:space="preserve">Credits</t>
  </si>
  <si>
    <t xml:space="preserve">Mandatory exams</t>
  </si>
  <si>
    <t xml:space="preserve">Total</t>
  </si>
  <si>
    <t xml:space="preserve">Group A (9 credits)</t>
  </si>
  <si>
    <t xml:space="preserve">Total </t>
  </si>
  <si>
    <t xml:space="preserve">Group C (12 credits)</t>
  </si>
  <si>
    <t xml:space="preserve">Free choice (9 credits)</t>
  </si>
  <si>
    <t xml:space="preserve">Use this in case of exam</t>
  </si>
  <si>
    <t xml:space="preserve">not in group A or C</t>
  </si>
  <si>
    <t xml:space="preserve">Thesis (15 credits)</t>
  </si>
  <si>
    <t xml:space="preserve">Total credits</t>
  </si>
  <si>
    <t xml:space="preserve">Student signature </t>
  </si>
  <si>
    <t xml:space="preserve">Secretary office approval</t>
  </si>
  <si>
    <t xml:space="preserve">(when approved)</t>
  </si>
  <si>
    <r>
      <rPr>
        <i val="true"/>
        <sz val="10"/>
        <color rgb="FF000000"/>
        <rFont val="Calibri"/>
        <family val="2"/>
        <charset val="1"/>
      </rPr>
      <t xml:space="preserve">Please complete the study plan by inserting in the yellow cells your personal data (top left cells) and the acronyms of the courses you want to include in the study plan. </t>
    </r>
    <r>
      <rPr>
        <b val="true"/>
        <i val="true"/>
        <sz val="10"/>
        <color rgb="FF000000"/>
        <rFont val="Calibri"/>
        <family val="2"/>
        <charset val="1"/>
      </rPr>
      <t xml:space="preserve">Do not modify</t>
    </r>
    <r>
      <rPr>
        <i val="true"/>
        <sz val="10"/>
        <color rgb="FF000000"/>
        <rFont val="Calibri"/>
        <family val="2"/>
        <charset val="1"/>
      </rPr>
      <t xml:space="preserve"> the other cells. The other sheets host the list of the exams you can use to fill Group A, Group C or free choice exam cells. Relatively to the Free exam choice: if you choose exams from the "All exams" lists, just fill in the acronym in the yellow cells of the first rows. In case instead you want to pick up exams which are not from our master course, fill in their names, codes and credits in the last rows of the "Free exam" section. All sections include a summary of the credits needed/assigned, which is automatically recompiled. The compiled study plan should be sent to the addresses indicated on the web page where you got this form. </t>
    </r>
  </si>
  <si>
    <t xml:space="preserve">Shortname</t>
  </si>
  <si>
    <t xml:space="preserve">PA</t>
  </si>
  <si>
    <t xml:space="preserve">301AA</t>
  </si>
  <si>
    <t xml:space="preserve">Advanced Programming</t>
  </si>
  <si>
    <t xml:space="preserve">ALE</t>
  </si>
  <si>
    <t xml:space="preserve">531AA</t>
  </si>
  <si>
    <t xml:space="preserve">Algorithm engineering</t>
  </si>
  <si>
    <t xml:space="preserve">IT</t>
  </si>
  <si>
    <t xml:space="preserve">290II</t>
  </si>
  <si>
    <t xml:space="preserve">Ingegneria del teletraffico</t>
  </si>
  <si>
    <t xml:space="preserve">HPC</t>
  </si>
  <si>
    <t xml:space="preserve">532AA</t>
  </si>
  <si>
    <t xml:space="preserve">High Performance Computing</t>
  </si>
  <si>
    <t xml:space="preserve">GCR</t>
  </si>
  <si>
    <t xml:space="preserve">149II</t>
  </si>
  <si>
    <t xml:space="preserve">Network management and configuration</t>
  </si>
  <si>
    <t xml:space="preserve">FSR</t>
  </si>
  <si>
    <t xml:space="preserve">580II</t>
  </si>
  <si>
    <t xml:space="preserve">Fundamentals of Signals, Systems and Networks</t>
  </si>
  <si>
    <t xml:space="preserve">SPM</t>
  </si>
  <si>
    <t xml:space="preserve">305AA</t>
  </si>
  <si>
    <t xml:space="preserve">Distributed systems: paradigms and models</t>
  </si>
  <si>
    <t xml:space="preserve">ISS</t>
  </si>
  <si>
    <t xml:space="preserve">290AA</t>
  </si>
  <si>
    <t xml:space="preserve">Software service engineering</t>
  </si>
  <si>
    <t xml:space="preserve">AED</t>
  </si>
  <si>
    <t xml:space="preserve">145II</t>
  </si>
  <si>
    <t xml:space="preserve">Packet switching and processing architectures </t>
  </si>
  <si>
    <t xml:space="preserve">Procissi</t>
  </si>
  <si>
    <t xml:space="preserve">CSA</t>
  </si>
  <si>
    <t xml:space="preserve">571AA</t>
  </si>
  <si>
    <t xml:space="preserve">Parallel Scientific Computing</t>
  </si>
  <si>
    <t xml:space="preserve">Gemignani</t>
  </si>
  <si>
    <t xml:space="preserve">LPA</t>
  </si>
  <si>
    <t xml:space="preserve">581II</t>
  </si>
  <si>
    <t xml:space="preserve">Routing archictectures and protocols lab</t>
  </si>
  <si>
    <t xml:space="preserve">Adami</t>
  </si>
  <si>
    <t xml:space="preserve">LBS</t>
  </si>
  <si>
    <t xml:space="preserve">714AA</t>
  </si>
  <si>
    <t xml:space="preserve">Language-based technology for security</t>
  </si>
  <si>
    <t xml:space="preserve">Ferrrari Bodei</t>
  </si>
  <si>
    <t xml:space="preserve">P2P</t>
  </si>
  <si>
    <t xml:space="preserve">261AA</t>
  </si>
  <si>
    <t xml:space="preserve">Peer to peer systems and blockchains</t>
  </si>
  <si>
    <t xml:space="preserve">Ricci</t>
  </si>
  <si>
    <t xml:space="preserve">SUR</t>
  </si>
  <si>
    <t xml:space="preserve">556ZW</t>
  </si>
  <si>
    <t xml:space="preserve">Survey in preparation of the thesis</t>
  </si>
  <si>
    <t xml:space="preserve">SWCOMP</t>
  </si>
  <si>
    <t xml:space="preserve">375AA</t>
  </si>
  <si>
    <t xml:space="preserve">Principles of software composition</t>
  </si>
  <si>
    <t xml:space="preserve">Bruni</t>
  </si>
  <si>
    <t xml:space="preserve">EMB</t>
  </si>
  <si>
    <t xml:space="preserve">646II</t>
  </si>
  <si>
    <t xml:space="preserve">Wireless networks of embedded systems</t>
  </si>
  <si>
    <t xml:space="preserve">P Pagano</t>
  </si>
  <si>
    <t xml:space="preserve">IR</t>
  </si>
  <si>
    <t xml:space="preserve">289AA</t>
  </si>
  <si>
    <t xml:space="preserve">Information retrieval</t>
  </si>
  <si>
    <t xml:space="preserve">Ferraggina</t>
  </si>
  <si>
    <t xml:space="preserve">PAD</t>
  </si>
  <si>
    <t xml:space="preserve">534AA</t>
  </si>
  <si>
    <t xml:space="preserve">Distributed enabling platforms</t>
  </si>
  <si>
    <t xml:space="preserve">Dazzi</t>
  </si>
  <si>
    <t xml:space="preserve">SR</t>
  </si>
  <si>
    <t xml:space="preserve">303AA</t>
  </si>
  <si>
    <t xml:space="preserve">ICT Risk assessment</t>
  </si>
  <si>
    <t xml:space="preserve">Baiardi</t>
  </si>
  <si>
    <t xml:space="preserve">SPD</t>
  </si>
  <si>
    <t xml:space="preserve">535AA</t>
  </si>
  <si>
    <t xml:space="preserve">Programming tools for parallel and distributed systems</t>
  </si>
  <si>
    <t xml:space="preserve">Coppola (CNR)</t>
  </si>
  <si>
    <t xml:space="preserve">DCL</t>
  </si>
  <si>
    <t xml:space="preserve">764AA</t>
  </si>
  <si>
    <t xml:space="preserve">Data center design and operation lab</t>
  </si>
  <si>
    <t xml:space="preserve">Davini </t>
  </si>
  <si>
    <t xml:space="preserve">thesis supervisor</t>
  </si>
</sst>
</file>

<file path=xl/styles.xml><?xml version="1.0" encoding="utf-8"?>
<styleSheet xmlns="http://schemas.openxmlformats.org/spreadsheetml/2006/main">
  <numFmts count="4">
    <numFmt numFmtId="164" formatCode="General"/>
    <numFmt numFmtId="165" formatCode="@"/>
    <numFmt numFmtId="166" formatCode="General"/>
    <numFmt numFmtId="167" formatCode="0"/>
  </numFmts>
  <fonts count="11">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i val="true"/>
      <sz val="10"/>
      <color rgb="FFFF0000"/>
      <name val="Calibri"/>
      <family val="2"/>
      <charset val="1"/>
    </font>
    <font>
      <i val="true"/>
      <sz val="10"/>
      <color rgb="FF000000"/>
      <name val="Calibri"/>
      <family val="2"/>
      <charset val="1"/>
    </font>
    <font>
      <b val="true"/>
      <i val="true"/>
      <sz val="11"/>
      <color rgb="FF000000"/>
      <name val="Calibri"/>
      <family val="2"/>
      <charset val="1"/>
    </font>
    <font>
      <i val="true"/>
      <sz val="11"/>
      <color rgb="FF000000"/>
      <name val="Calibri"/>
      <family val="2"/>
      <charset val="1"/>
    </font>
    <font>
      <b val="true"/>
      <i val="true"/>
      <sz val="10"/>
      <color rgb="FF000000"/>
      <name val="Calibri"/>
      <family val="2"/>
      <charset val="1"/>
    </font>
    <font>
      <strike val="true"/>
      <sz val="11"/>
      <color rgb="FF000000"/>
      <name val="Calibri"/>
      <family val="2"/>
      <charset val="1"/>
    </font>
  </fonts>
  <fills count="3">
    <fill>
      <patternFill patternType="none"/>
    </fill>
    <fill>
      <patternFill patternType="gray125"/>
    </fill>
    <fill>
      <patternFill patternType="solid">
        <fgColor rgb="FFFFFF00"/>
        <bgColor rgb="FFFFFF00"/>
      </patternFill>
    </fill>
  </fills>
  <borders count="25">
    <border diagonalUp="false" diagonalDown="false">
      <left/>
      <right/>
      <top/>
      <bottom/>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right/>
      <top/>
      <bottom style="double"/>
      <diagonal/>
    </border>
    <border diagonalUp="false" diagonalDown="false">
      <left style="thin"/>
      <right/>
      <top style="thin"/>
      <bottom style="double"/>
      <diagonal/>
    </border>
    <border diagonalUp="false" diagonalDown="false">
      <left/>
      <right style="thin"/>
      <top style="thin"/>
      <bottom style="double"/>
      <diagonal/>
    </border>
    <border diagonalUp="false" diagonalDown="false">
      <left style="hair"/>
      <right style="hair"/>
      <top style="hair"/>
      <bottom style="hair"/>
      <diagonal/>
    </border>
    <border diagonalUp="false" diagonalDown="false">
      <left style="thin"/>
      <right/>
      <top/>
      <bottom style="double"/>
      <diagonal/>
    </border>
    <border diagonalUp="false" diagonalDown="false">
      <left/>
      <right style="thin"/>
      <top/>
      <bottom style="double"/>
      <diagonal/>
    </border>
    <border diagonalUp="false" diagonalDown="false">
      <left/>
      <right/>
      <top style="thin"/>
      <bottom style="double"/>
      <diagonal/>
    </border>
    <border diagonalUp="false" diagonalDown="false">
      <left style="thin"/>
      <right style="thin"/>
      <top style="thin"/>
      <bottom style="double"/>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medium"/>
      <right style="medium"/>
      <top style="medium"/>
      <bottom style="medium"/>
      <diagonal/>
    </border>
    <border diagonalUp="false" diagonalDown="false">
      <left/>
      <right/>
      <top style="medium"/>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2" borderId="2"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5" fontId="5" fillId="2" borderId="0" xfId="0" applyFont="true" applyBorder="true" applyAlignment="true" applyProtection="false">
      <alignment horizontal="justify" vertical="center" textRotation="0" wrapText="false" indent="0" shrinkToFit="false"/>
      <protection locked="true" hidden="false"/>
    </xf>
    <xf numFmtId="164" fontId="4" fillId="0" borderId="3" xfId="0" applyFont="true" applyBorder="true" applyAlignment="false" applyProtection="false">
      <alignment horizontal="general" vertical="bottom" textRotation="0" wrapText="false" indent="0" shrinkToFit="false"/>
      <protection locked="true" hidden="false"/>
    </xf>
    <xf numFmtId="164" fontId="0" fillId="2" borderId="4" xfId="0" applyFont="true" applyBorder="true" applyAlignment="true" applyProtection="false">
      <alignment horizontal="center" vertical="bottom" textRotation="0" wrapText="false" indent="0" shrinkToFit="false"/>
      <protection locked="true" hidden="false"/>
    </xf>
    <xf numFmtId="164" fontId="0" fillId="2" borderId="1" xfId="0" applyFont="false" applyBorder="true" applyAlignment="true" applyProtection="false">
      <alignment horizontal="center" vertical="bottom" textRotation="0" wrapText="false" indent="0" shrinkToFit="false"/>
      <protection locked="true" hidden="false"/>
    </xf>
    <xf numFmtId="164" fontId="4" fillId="0" borderId="2"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4" xfId="0" applyFont="true" applyBorder="true" applyAlignment="false" applyProtection="false">
      <alignment horizontal="general" vertical="bottom" textRotation="0" wrapText="false" indent="0" shrinkToFit="false"/>
      <protection locked="true" hidden="false"/>
    </xf>
    <xf numFmtId="164" fontId="0" fillId="2" borderId="4" xfId="0" applyFont="fals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6" fontId="4" fillId="0" borderId="5" xfId="0" applyFont="true" applyBorder="true" applyAlignment="false" applyProtection="false">
      <alignment horizontal="general" vertical="bottom" textRotation="0" wrapText="false" indent="0" shrinkToFit="false"/>
      <protection locked="true" hidden="false"/>
    </xf>
    <xf numFmtId="166" fontId="4" fillId="0" borderId="6" xfId="0" applyFont="true" applyBorder="true" applyAlignment="true" applyProtection="false">
      <alignment horizontal="center" vertical="bottom" textRotation="0" wrapText="false" indent="0" shrinkToFit="false"/>
      <protection locked="true" hidden="false"/>
    </xf>
    <xf numFmtId="167" fontId="4" fillId="0" borderId="7"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6" fontId="4" fillId="0" borderId="8" xfId="0" applyFont="true" applyBorder="true" applyAlignment="false" applyProtection="false">
      <alignment horizontal="general" vertical="bottom" textRotation="0" wrapText="false" indent="0" shrinkToFit="false"/>
      <protection locked="true" hidden="false"/>
    </xf>
    <xf numFmtId="166" fontId="4" fillId="0" borderId="0" xfId="0" applyFont="true" applyBorder="true" applyAlignment="true" applyProtection="false">
      <alignment horizontal="center" vertical="bottom" textRotation="0" wrapText="false" indent="0" shrinkToFit="false"/>
      <protection locked="true" hidden="false"/>
    </xf>
    <xf numFmtId="167" fontId="4" fillId="0" borderId="9" xfId="0" applyFont="true" applyBorder="true" applyAlignment="true" applyProtection="false">
      <alignment horizontal="center" vertical="bottom" textRotation="0" wrapText="false" indent="0" shrinkToFit="false"/>
      <protection locked="true" hidden="false"/>
    </xf>
    <xf numFmtId="166" fontId="4" fillId="0" borderId="10" xfId="0" applyFont="true" applyBorder="true" applyAlignment="false" applyProtection="false">
      <alignment horizontal="general" vertical="bottom" textRotation="0" wrapText="false" indent="0" shrinkToFit="false"/>
      <protection locked="true" hidden="false"/>
    </xf>
    <xf numFmtId="166" fontId="4" fillId="0" borderId="11" xfId="0" applyFont="true" applyBorder="true" applyAlignment="true" applyProtection="false">
      <alignment horizontal="center" vertical="bottom" textRotation="0" wrapText="false" indent="0" shrinkToFit="false"/>
      <protection locked="true" hidden="false"/>
    </xf>
    <xf numFmtId="167" fontId="4" fillId="0" borderId="12" xfId="0" applyFont="true" applyBorder="true" applyAlignment="true" applyProtection="false">
      <alignment horizontal="center" vertical="bottom" textRotation="0" wrapText="false" indent="0" shrinkToFit="false"/>
      <protection locked="true" hidden="false"/>
    </xf>
    <xf numFmtId="164" fontId="4" fillId="0" borderId="13" xfId="0" applyFont="true" applyBorder="true" applyAlignment="false" applyProtection="false">
      <alignment horizontal="general" vertical="bottom" textRotation="0" wrapText="false" indent="0" shrinkToFit="false"/>
      <protection locked="true" hidden="false"/>
    </xf>
    <xf numFmtId="164" fontId="4" fillId="0" borderId="13" xfId="0" applyFont="true" applyBorder="true" applyAlignment="true" applyProtection="false">
      <alignment horizontal="center" vertical="bottom" textRotation="0" wrapText="false" indent="0" shrinkToFit="false"/>
      <protection locked="true" hidden="false"/>
    </xf>
    <xf numFmtId="164" fontId="4" fillId="0" borderId="14" xfId="0" applyFont="true" applyBorder="true" applyAlignment="true" applyProtection="false">
      <alignment horizontal="center" vertical="bottom" textRotation="0" wrapText="false" indent="0" shrinkToFit="false"/>
      <protection locked="true" hidden="false"/>
    </xf>
    <xf numFmtId="167" fontId="4" fillId="0" borderId="15" xfId="0" applyFont="true" applyBorder="true" applyAlignment="true" applyProtection="false">
      <alignment horizontal="center" vertical="bottom" textRotation="0" wrapText="false" indent="0" shrinkToFit="false"/>
      <protection locked="true" hidden="false"/>
    </xf>
    <xf numFmtId="166" fontId="0" fillId="0" borderId="10" xfId="0" applyFont="false" applyBorder="true" applyAlignment="true" applyProtection="false">
      <alignment horizontal="left" vertical="bottom" textRotation="0" wrapText="false" indent="0" shrinkToFit="false"/>
      <protection locked="true" hidden="false"/>
    </xf>
    <xf numFmtId="166" fontId="0" fillId="0" borderId="16" xfId="0" applyFont="false" applyBorder="true" applyAlignment="true" applyProtection="false">
      <alignment horizontal="center" vertical="bottom" textRotation="0" wrapText="false" indent="0" shrinkToFit="false"/>
      <protection locked="true" hidden="false"/>
    </xf>
    <xf numFmtId="164" fontId="0" fillId="2" borderId="16" xfId="0" applyFont="true" applyBorder="true" applyAlignment="true" applyProtection="false">
      <alignment horizontal="center" vertical="bottom" textRotation="0" wrapText="false" indent="0" shrinkToFit="false"/>
      <protection locked="true" hidden="false"/>
    </xf>
    <xf numFmtId="166" fontId="4" fillId="0" borderId="9" xfId="0" applyFont="true" applyBorder="true" applyAlignment="true" applyProtection="false">
      <alignment horizontal="center" vertical="bottom" textRotation="0" wrapText="false" indent="0" shrinkToFit="false"/>
      <protection locked="true" hidden="false"/>
    </xf>
    <xf numFmtId="166" fontId="4" fillId="0" borderId="2" xfId="0" applyFont="true" applyBorder="true" applyAlignment="true" applyProtection="false">
      <alignment horizontal="center" vertical="bottom"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6" fontId="4" fillId="0" borderId="15" xfId="0" applyFont="true" applyBorder="true" applyAlignment="true" applyProtection="false">
      <alignment horizontal="center" vertical="bottom" textRotation="0" wrapText="false" indent="0" shrinkToFit="false"/>
      <protection locked="true" hidden="false"/>
    </xf>
    <xf numFmtId="164" fontId="4" fillId="0" borderId="17" xfId="0" applyFont="true" applyBorder="true" applyAlignment="false" applyProtection="false">
      <alignment horizontal="general" vertical="bottom" textRotation="0" wrapText="false" indent="0" shrinkToFit="false"/>
      <protection locked="true" hidden="false"/>
    </xf>
    <xf numFmtId="166" fontId="4" fillId="0" borderId="18" xfId="0" applyFont="true" applyBorder="true" applyAlignment="true" applyProtection="false">
      <alignment horizontal="center" vertical="bottom" textRotation="0" wrapText="false" indent="0" shrinkToFit="false"/>
      <protection locked="true" hidden="false"/>
    </xf>
    <xf numFmtId="164" fontId="4" fillId="0" borderId="10" xfId="0" applyFont="true" applyBorder="true" applyAlignment="false" applyProtection="false">
      <alignment horizontal="general" vertical="bottom" textRotation="0" wrapText="false" indent="0" shrinkToFit="false"/>
      <protection locked="true" hidden="false"/>
    </xf>
    <xf numFmtId="166" fontId="0" fillId="0" borderId="8" xfId="0" applyFont="false" applyBorder="true" applyAlignment="false" applyProtection="false">
      <alignment horizontal="general" vertical="bottom" textRotation="0" wrapText="false" indent="0" shrinkToFit="false"/>
      <protection locked="true" hidden="false"/>
    </xf>
    <xf numFmtId="166" fontId="0" fillId="0" borderId="12" xfId="0" applyFont="false" applyBorder="true" applyAlignment="true" applyProtection="false">
      <alignment horizontal="center" vertical="bottom" textRotation="0" wrapText="false" indent="0" shrinkToFit="false"/>
      <protection locked="true" hidden="false"/>
    </xf>
    <xf numFmtId="166" fontId="4" fillId="0" borderId="12" xfId="0" applyFont="true" applyBorder="true" applyAlignment="true" applyProtection="false">
      <alignment horizontal="center" vertical="bottom" textRotation="0" wrapText="false" indent="0" shrinkToFit="false"/>
      <protection locked="true" hidden="false"/>
    </xf>
    <xf numFmtId="166" fontId="0" fillId="0" borderId="5" xfId="0" applyFont="false" applyBorder="true" applyAlignment="false" applyProtection="false">
      <alignment horizontal="general" vertical="bottom" textRotation="0" wrapText="false" indent="0" shrinkToFit="false"/>
      <protection locked="true" hidden="false"/>
    </xf>
    <xf numFmtId="166" fontId="0" fillId="0" borderId="7" xfId="0" applyFont="false" applyBorder="true" applyAlignment="true" applyProtection="false">
      <alignment horizontal="center" vertical="bottom" textRotation="0" wrapText="false" indent="0" shrinkToFit="false"/>
      <protection locked="true" hidden="false"/>
    </xf>
    <xf numFmtId="166" fontId="4" fillId="0" borderId="7" xfId="0" applyFont="true" applyBorder="true" applyAlignment="true" applyProtection="false">
      <alignment horizontal="center" vertical="bottom" textRotation="0" wrapText="false" indent="0" shrinkToFit="false"/>
      <protection locked="true" hidden="false"/>
    </xf>
    <xf numFmtId="164" fontId="0" fillId="0" borderId="19" xfId="0" applyFont="false" applyBorder="true" applyAlignment="false" applyProtection="false">
      <alignment horizontal="general" vertical="bottom" textRotation="0" wrapText="false" indent="0" shrinkToFit="false"/>
      <protection locked="true" hidden="false"/>
    </xf>
    <xf numFmtId="164" fontId="4" fillId="0" borderId="20" xfId="0" applyFont="true" applyBorder="true" applyAlignment="false" applyProtection="false">
      <alignment horizontal="general" vertical="bottom" textRotation="0" wrapText="false" indent="0" shrinkToFit="false"/>
      <protection locked="true" hidden="false"/>
    </xf>
    <xf numFmtId="166" fontId="4" fillId="0" borderId="20" xfId="0" applyFont="true" applyBorder="true" applyAlignment="true" applyProtection="false">
      <alignment horizontal="center" vertical="bottom" textRotation="0" wrapText="false" indent="0" shrinkToFit="false"/>
      <protection locked="true" hidden="false"/>
    </xf>
    <xf numFmtId="166" fontId="0" fillId="0" borderId="4" xfId="0" applyFont="false" applyBorder="true" applyAlignment="false" applyProtection="false">
      <alignment horizontal="general" vertical="bottom" textRotation="0" wrapText="false" indent="0" shrinkToFit="false"/>
      <protection locked="true" hidden="false"/>
    </xf>
    <xf numFmtId="166" fontId="0" fillId="0" borderId="4" xfId="0" applyFont="false" applyBorder="true" applyAlignment="true" applyProtection="false">
      <alignment horizontal="center" vertical="bottom" textRotation="0" wrapText="false" indent="0" shrinkToFit="false"/>
      <protection locked="true" hidden="false"/>
    </xf>
    <xf numFmtId="166" fontId="0" fillId="0" borderId="2" xfId="0" applyFont="false" applyBorder="true" applyAlignment="false" applyProtection="false">
      <alignment horizontal="general" vertical="bottom" textRotation="0" wrapText="false" indent="0" shrinkToFit="false"/>
      <protection locked="true" hidden="false"/>
    </xf>
    <xf numFmtId="166" fontId="0" fillId="0" borderId="2" xfId="0" applyFont="false" applyBorder="tru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true" applyProtection="false">
      <alignment horizontal="center" vertical="bottom" textRotation="0" wrapText="false" indent="0" shrinkToFit="false"/>
      <protection locked="true" hidden="false"/>
    </xf>
    <xf numFmtId="164" fontId="0" fillId="2" borderId="1" xfId="0" applyFont="false" applyBorder="true" applyAlignment="false" applyProtection="false">
      <alignment horizontal="general" vertical="bottom" textRotation="0" wrapText="false" indent="0" shrinkToFit="false"/>
      <protection locked="true" hidden="false"/>
    </xf>
    <xf numFmtId="164" fontId="4" fillId="0" borderId="21" xfId="0" applyFont="true" applyBorder="true" applyAlignment="false" applyProtection="false">
      <alignment horizontal="general" vertical="bottom" textRotation="0" wrapText="false" indent="0" shrinkToFit="false"/>
      <protection locked="true" hidden="false"/>
    </xf>
    <xf numFmtId="166" fontId="4" fillId="0" borderId="22"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6" fontId="7" fillId="0" borderId="0" xfId="0" applyFont="true" applyBorder="true" applyAlignment="true" applyProtection="false">
      <alignment horizontal="right" vertical="bottom" textRotation="0" wrapText="false" indent="0" shrinkToFit="false"/>
      <protection locked="true" hidden="false"/>
    </xf>
    <xf numFmtId="166" fontId="4" fillId="0" borderId="9" xfId="0" applyFont="true" applyBorder="true" applyAlignment="false" applyProtection="false">
      <alignment horizontal="general" vertical="bottom" textRotation="0" wrapText="false" indent="0" shrinkToFit="false"/>
      <protection locked="true" hidden="false"/>
    </xf>
    <xf numFmtId="164" fontId="4" fillId="0" borderId="21" xfId="0" applyFont="true" applyBorder="true" applyAlignment="true" applyProtection="false">
      <alignment horizontal="right" vertical="bottom" textRotation="0" wrapText="false" indent="0" shrinkToFit="false"/>
      <protection locked="true" hidden="false"/>
    </xf>
    <xf numFmtId="167" fontId="4" fillId="0" borderId="22"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right" vertical="bottom" textRotation="0" wrapText="false" indent="0" shrinkToFit="false"/>
      <protection locked="true" hidden="false"/>
    </xf>
    <xf numFmtId="167"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0" fillId="0" borderId="23" xfId="0" applyFont="false" applyBorder="true" applyAlignment="true" applyProtection="false">
      <alignment horizontal="general" vertical="bottom" textRotation="0" wrapText="false" indent="0" shrinkToFit="false"/>
      <protection locked="true" hidden="false"/>
    </xf>
    <xf numFmtId="164" fontId="0" fillId="0" borderId="23" xfId="0" applyFont="false" applyBorder="true" applyAlignment="true" applyProtection="false">
      <alignment horizontal="center" vertical="bottom" textRotation="0" wrapText="false" indent="0" shrinkToFit="false"/>
      <protection locked="true" hidden="false"/>
    </xf>
    <xf numFmtId="164" fontId="8" fillId="0" borderId="24"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5" fontId="6" fillId="0" borderId="0" xfId="0" applyFont="true" applyBorder="true" applyAlignment="true" applyProtection="false">
      <alignment horizontal="justify" vertical="top"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7" fontId="0" fillId="0" borderId="0" xfId="0" applyFont="false" applyBorder="false" applyAlignment="true" applyProtection="false">
      <alignment horizontal="general" vertical="center" textRotation="0" wrapText="true" indent="0" shrinkToFit="false"/>
      <protection locked="true" hidden="false"/>
    </xf>
    <xf numFmtId="164" fontId="10"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K4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8" activeCellId="0" sqref="B8"/>
    </sheetView>
  </sheetViews>
  <sheetFormatPr defaultColWidth="8.703125" defaultRowHeight="15" zeroHeight="false" outlineLevelRow="0" outlineLevelCol="0"/>
  <cols>
    <col collapsed="false" customWidth="true" hidden="false" outlineLevel="0" max="1" min="1" style="0" width="20.14"/>
    <col collapsed="false" customWidth="true" hidden="false" outlineLevel="0" max="2" min="2" style="0" width="9.59"/>
    <col collapsed="false" customWidth="false" hidden="false" outlineLevel="0" max="8" min="8" style="1" width="8.7"/>
  </cols>
  <sheetData>
    <row r="1" customFormat="false" ht="15" hidden="false" customHeight="false" outlineLevel="0" collapsed="false">
      <c r="A1" s="2" t="s">
        <v>0</v>
      </c>
      <c r="B1" s="3"/>
      <c r="C1" s="3"/>
      <c r="D1" s="3"/>
      <c r="E1" s="3"/>
      <c r="F1" s="3"/>
      <c r="G1" s="4"/>
      <c r="H1" s="5" t="s">
        <v>1</v>
      </c>
      <c r="I1" s="5"/>
      <c r="J1" s="5"/>
    </row>
    <row r="2" customFormat="false" ht="15" hidden="false" customHeight="false" outlineLevel="0" collapsed="false">
      <c r="A2" s="6" t="s">
        <v>2</v>
      </c>
      <c r="B2" s="7"/>
      <c r="C2" s="7"/>
      <c r="D2" s="7"/>
      <c r="E2" s="7"/>
      <c r="F2" s="7"/>
      <c r="G2" s="4"/>
      <c r="H2" s="5"/>
      <c r="I2" s="5"/>
      <c r="J2" s="5"/>
    </row>
    <row r="3" customFormat="false" ht="14.45" hidden="false" customHeight="false" outlineLevel="0" collapsed="false">
      <c r="A3" s="6" t="s">
        <v>3</v>
      </c>
      <c r="B3" s="8"/>
      <c r="C3" s="8"/>
      <c r="D3" s="9" t="s">
        <v>4</v>
      </c>
      <c r="E3" s="9"/>
      <c r="F3" s="9"/>
      <c r="H3" s="10"/>
      <c r="I3" s="10"/>
      <c r="J3" s="10"/>
    </row>
    <row r="4" customFormat="false" ht="14.45" hidden="false" customHeight="false" outlineLevel="0" collapsed="false">
      <c r="A4" s="11" t="s">
        <v>5</v>
      </c>
      <c r="B4" s="12"/>
      <c r="C4" s="12"/>
      <c r="D4" s="9" t="s">
        <v>6</v>
      </c>
      <c r="E4" s="9"/>
      <c r="F4" s="9"/>
      <c r="H4" s="10"/>
      <c r="I4" s="10"/>
      <c r="J4" s="10"/>
    </row>
    <row r="5" customFormat="false" ht="14.45" hidden="false" customHeight="false" outlineLevel="0" collapsed="false">
      <c r="H5" s="13" t="s">
        <v>7</v>
      </c>
      <c r="I5" s="13" t="s">
        <v>8</v>
      </c>
      <c r="J5" s="13" t="s">
        <v>9</v>
      </c>
    </row>
    <row r="6" customFormat="false" ht="14.45" hidden="false" customHeight="false" outlineLevel="0" collapsed="false">
      <c r="A6" s="14" t="s">
        <v>10</v>
      </c>
      <c r="B6" s="15" t="str">
        <f aca="false">Mandatory!D3</f>
        <v>Advanced Programming</v>
      </c>
      <c r="C6" s="15"/>
      <c r="D6" s="15"/>
      <c r="E6" s="15"/>
      <c r="F6" s="15"/>
      <c r="G6" s="15"/>
      <c r="H6" s="16" t="str">
        <f aca="false">Mandatory!C3</f>
        <v>301AA</v>
      </c>
      <c r="I6" s="16" t="str">
        <f aca="false">Mandatory!B3</f>
        <v>PA</v>
      </c>
      <c r="J6" s="17" t="n">
        <f aca="false">Mandatory!E3</f>
        <v>9</v>
      </c>
      <c r="K6" s="1"/>
    </row>
    <row r="7" customFormat="false" ht="14.45" hidden="false" customHeight="false" outlineLevel="0" collapsed="false">
      <c r="A7" s="18"/>
      <c r="B7" s="19" t="str">
        <f aca="false">Mandatory!D4</f>
        <v>Algorithm engineering</v>
      </c>
      <c r="C7" s="19"/>
      <c r="D7" s="19"/>
      <c r="E7" s="19"/>
      <c r="F7" s="19"/>
      <c r="G7" s="19"/>
      <c r="H7" s="20" t="str">
        <f aca="false">Mandatory!C4</f>
        <v>531AA</v>
      </c>
      <c r="I7" s="20" t="str">
        <f aca="false">Mandatory!B4</f>
        <v>ALE</v>
      </c>
      <c r="J7" s="21" t="n">
        <f aca="false">Mandatory!E4</f>
        <v>9</v>
      </c>
      <c r="K7" s="1"/>
    </row>
    <row r="8" customFormat="false" ht="14.45" hidden="false" customHeight="false" outlineLevel="0" collapsed="false">
      <c r="A8" s="18"/>
      <c r="B8" s="19" t="str">
        <f aca="false">Mandatory!D5</f>
        <v>Ingegneria del teletraffico</v>
      </c>
      <c r="C8" s="19"/>
      <c r="D8" s="19"/>
      <c r="E8" s="19"/>
      <c r="F8" s="19"/>
      <c r="G8" s="19"/>
      <c r="H8" s="20" t="str">
        <f aca="false">Mandatory!C5</f>
        <v>290II</v>
      </c>
      <c r="I8" s="20" t="str">
        <f aca="false">Mandatory!B5</f>
        <v>IT</v>
      </c>
      <c r="J8" s="21" t="n">
        <f aca="false">Mandatory!E5</f>
        <v>9</v>
      </c>
      <c r="K8" s="1"/>
    </row>
    <row r="9" customFormat="false" ht="14.45" hidden="false" customHeight="false" outlineLevel="0" collapsed="false">
      <c r="A9" s="18"/>
      <c r="B9" s="19" t="str">
        <f aca="false">Mandatory!D6</f>
        <v>High Performance Computing</v>
      </c>
      <c r="C9" s="19"/>
      <c r="D9" s="19"/>
      <c r="E9" s="19"/>
      <c r="F9" s="19"/>
      <c r="G9" s="19"/>
      <c r="H9" s="20" t="str">
        <f aca="false">Mandatory!C6</f>
        <v>532AA</v>
      </c>
      <c r="I9" s="20" t="str">
        <f aca="false">Mandatory!B6</f>
        <v>HPC</v>
      </c>
      <c r="J9" s="21" t="n">
        <f aca="false">Mandatory!E6</f>
        <v>9</v>
      </c>
      <c r="K9" s="1"/>
    </row>
    <row r="10" customFormat="false" ht="14.45" hidden="false" customHeight="false" outlineLevel="0" collapsed="false">
      <c r="A10" s="18"/>
      <c r="B10" s="19" t="str">
        <f aca="false">Mandatory!D7</f>
        <v>Network management and configuration</v>
      </c>
      <c r="C10" s="19"/>
      <c r="D10" s="19"/>
      <c r="E10" s="19"/>
      <c r="F10" s="19"/>
      <c r="G10" s="19"/>
      <c r="H10" s="20" t="str">
        <f aca="false">Mandatory!C7</f>
        <v>149II</v>
      </c>
      <c r="I10" s="20" t="str">
        <f aca="false">Mandatory!B7</f>
        <v>GCR</v>
      </c>
      <c r="J10" s="21" t="n">
        <f aca="false">Mandatory!E7</f>
        <v>9</v>
      </c>
      <c r="K10" s="1"/>
    </row>
    <row r="11" customFormat="false" ht="13.8" hidden="false" customHeight="false" outlineLevel="0" collapsed="false">
      <c r="A11" s="18"/>
      <c r="B11" s="19" t="str">
        <f aca="false">Mandatory!D8</f>
        <v>Fundamentals of Signals, Systems and Networks</v>
      </c>
      <c r="C11" s="19"/>
      <c r="D11" s="19"/>
      <c r="E11" s="19"/>
      <c r="F11" s="19"/>
      <c r="G11" s="19"/>
      <c r="H11" s="20" t="str">
        <f aca="false">Mandatory!C8</f>
        <v>580II</v>
      </c>
      <c r="I11" s="20" t="str">
        <f aca="false">Mandatory!B8</f>
        <v>FSR</v>
      </c>
      <c r="J11" s="21" t="n">
        <f aca="false">Mandatory!E8</f>
        <v>12</v>
      </c>
      <c r="K11" s="1"/>
    </row>
    <row r="12" customFormat="false" ht="14.45" hidden="false" customHeight="false" outlineLevel="0" collapsed="false">
      <c r="A12" s="18"/>
      <c r="B12" s="19" t="str">
        <f aca="false">Mandatory!D9</f>
        <v>Distributed systems: paradigms and models</v>
      </c>
      <c r="C12" s="19"/>
      <c r="D12" s="19"/>
      <c r="E12" s="19"/>
      <c r="F12" s="19"/>
      <c r="G12" s="19"/>
      <c r="H12" s="20" t="str">
        <f aca="false">Mandatory!C9</f>
        <v>305AA</v>
      </c>
      <c r="I12" s="20" t="str">
        <f aca="false">Mandatory!B9</f>
        <v>SPM</v>
      </c>
      <c r="J12" s="21" t="n">
        <f aca="false">Mandatory!E9</f>
        <v>9</v>
      </c>
      <c r="K12" s="1"/>
    </row>
    <row r="13" customFormat="false" ht="14.45" hidden="false" customHeight="false" outlineLevel="0" collapsed="false">
      <c r="A13" s="18"/>
      <c r="B13" s="22" t="str">
        <f aca="false">Mandatory!D10</f>
        <v>Software service engineering</v>
      </c>
      <c r="C13" s="22"/>
      <c r="D13" s="22"/>
      <c r="E13" s="22"/>
      <c r="F13" s="22"/>
      <c r="G13" s="22"/>
      <c r="H13" s="23" t="str">
        <f aca="false">Mandatory!C10</f>
        <v>290AA</v>
      </c>
      <c r="I13" s="23" t="str">
        <f aca="false">Mandatory!B10</f>
        <v>ISS</v>
      </c>
      <c r="J13" s="24" t="n">
        <f aca="false">Mandatory!E10</f>
        <v>9</v>
      </c>
      <c r="K13" s="1"/>
    </row>
    <row r="14" customFormat="false" ht="15" hidden="false" customHeight="false" outlineLevel="0" collapsed="false">
      <c r="A14" s="25"/>
      <c r="B14" s="25"/>
      <c r="C14" s="25"/>
      <c r="D14" s="25"/>
      <c r="E14" s="25"/>
      <c r="F14" s="25"/>
      <c r="G14" s="25"/>
      <c r="H14" s="26"/>
      <c r="I14" s="27" t="s">
        <v>11</v>
      </c>
      <c r="J14" s="28" t="n">
        <f aca="false">SUM(J6:J13)</f>
        <v>75</v>
      </c>
      <c r="K14" s="1"/>
    </row>
    <row r="15" customFormat="false" ht="13.8" hidden="false" customHeight="false" outlineLevel="0" collapsed="false">
      <c r="A15" s="11" t="s">
        <v>12</v>
      </c>
      <c r="B15" s="29" t="str">
        <f aca="false">IF(ISERROR(VLOOKUP(I15,GroupA!B$2:E$11,3,0)),"",VLOOKUP(I15,GroupA!B$2:E$11,3,0))</f>
        <v/>
      </c>
      <c r="C15" s="29"/>
      <c r="D15" s="29"/>
      <c r="E15" s="29"/>
      <c r="F15" s="29"/>
      <c r="G15" s="29"/>
      <c r="H15" s="30" t="str">
        <f aca="false">IF(ISERROR(VLOOKUP(I15,GroupA!B$2:E$12,2,0)),"",VLOOKUP(I15,GroupA!B$2:E$12,2,0))</f>
        <v/>
      </c>
      <c r="I15" s="31"/>
      <c r="J15" s="32" t="n">
        <f aca="false">IF(ISERROR(VLOOKUP(I15,GroupA!B$2:E$11,4,0)),0,VLOOKUP(I15,GroupA!B$2:E$11,4,0))</f>
        <v>0</v>
      </c>
    </row>
    <row r="16" customFormat="false" ht="13.8" hidden="false" customHeight="false" outlineLevel="0" collapsed="false">
      <c r="B16" s="29" t="str">
        <f aca="false">IF(ISERROR(VLOOKUP(I16,GroupA!B$2:E$11,3,0)),"",VLOOKUP(I16,GroupA!B$2:E$11,3,0))</f>
        <v/>
      </c>
      <c r="C16" s="29"/>
      <c r="D16" s="29"/>
      <c r="E16" s="29"/>
      <c r="F16" s="29"/>
      <c r="G16" s="29"/>
      <c r="H16" s="30" t="str">
        <f aca="false">IF(ISERROR(VLOOKUP(I16,GroupA!B$2:E$12,2,0)),"",VLOOKUP(I16,GroupA!B$2:E$12,2,0))</f>
        <v/>
      </c>
      <c r="I16" s="31"/>
      <c r="J16" s="33" t="n">
        <f aca="false">IF(ISERROR(VLOOKUP(I19,GroupA!B$2:E$11,4,0)),0,VLOOKUP(I19,GroupA!B$2:E$11,4,0))</f>
        <v>0</v>
      </c>
    </row>
    <row r="17" customFormat="false" ht="13.8" hidden="false" customHeight="false" outlineLevel="0" collapsed="false">
      <c r="A17" s="34"/>
      <c r="B17" s="35" t="str">
        <f aca="false">IF(J17=9,"Ok","You need 9 credits in group A exam list")</f>
        <v>You need 9 credits in group A exam list</v>
      </c>
      <c r="C17" s="35"/>
      <c r="D17" s="35"/>
      <c r="E17" s="35"/>
      <c r="F17" s="35"/>
      <c r="G17" s="35"/>
      <c r="H17" s="35"/>
      <c r="I17" s="36" t="s">
        <v>13</v>
      </c>
      <c r="J17" s="37" t="n">
        <f aca="false">J15+J16</f>
        <v>0</v>
      </c>
    </row>
    <row r="18" customFormat="false" ht="13.8" hidden="false" customHeight="false" outlineLevel="0" collapsed="false">
      <c r="A18" s="38" t="s">
        <v>14</v>
      </c>
      <c r="B18" s="39" t="str">
        <f aca="false">IF(ISERROR(VLOOKUP(I18,GroupC!B$3:E$8,3,0)),"",VLOOKUP(I18,GroupC!B$3:E$8,3,0))</f>
        <v/>
      </c>
      <c r="C18" s="39"/>
      <c r="D18" s="39"/>
      <c r="E18" s="39"/>
      <c r="F18" s="39"/>
      <c r="G18" s="39"/>
      <c r="H18" s="40" t="str">
        <f aca="false">IF(ISERROR(VLOOKUP(I18,GroupC!B$3:E$8,2,0)),"",VLOOKUP(I18,GroupC!B$3:E$8,2,0))</f>
        <v/>
      </c>
      <c r="I18" s="31"/>
      <c r="J18" s="41" t="n">
        <f aca="false">IF(ISERROR(VLOOKUP(I18,GroupC!B3:E8,4,0)),0,VLOOKUP(I18,GroupC!B3:E8,4,0))</f>
        <v>0</v>
      </c>
    </row>
    <row r="19" customFormat="false" ht="13.8" hidden="false" customHeight="false" outlineLevel="0" collapsed="false">
      <c r="B19" s="42" t="str">
        <f aca="false">IF(ISERROR(VLOOKUP(I19,GroupC!B$3:E$8,3,0)),"",VLOOKUP(I19,GroupC!B$3:E$8,3,0))</f>
        <v/>
      </c>
      <c r="C19" s="42"/>
      <c r="D19" s="42"/>
      <c r="E19" s="42"/>
      <c r="F19" s="42"/>
      <c r="G19" s="42"/>
      <c r="H19" s="43" t="str">
        <f aca="false">IF(ISERROR(VLOOKUP(I19,GroupC!B$3:E$8,2,0)),"",VLOOKUP(I19,GroupC!B$3:E$8,2,0))</f>
        <v/>
      </c>
      <c r="I19" s="31"/>
      <c r="J19" s="44" t="n">
        <f aca="false">IF(ISERROR(VLOOKUP(I19,GroupC!B4:E9,4,0)),0,VLOOKUP(I19,GroupC!B4:E9,4,0))</f>
        <v>0</v>
      </c>
    </row>
    <row r="20" customFormat="false" ht="15" hidden="false" customHeight="false" outlineLevel="0" collapsed="false">
      <c r="A20" s="45"/>
      <c r="B20" s="35" t="str">
        <f aca="false">IF(J20=12,"Ok","You need 12 credits in the group C exam list")</f>
        <v>You need 12 credits in the group C exam list</v>
      </c>
      <c r="C20" s="35"/>
      <c r="D20" s="35"/>
      <c r="E20" s="35"/>
      <c r="F20" s="35"/>
      <c r="G20" s="35"/>
      <c r="H20" s="35"/>
      <c r="I20" s="46" t="s">
        <v>13</v>
      </c>
      <c r="J20" s="47" t="n">
        <f aca="false">J18+J19</f>
        <v>0</v>
      </c>
    </row>
    <row r="21" customFormat="false" ht="13.8" hidden="false" customHeight="false" outlineLevel="0" collapsed="false">
      <c r="A21" s="38" t="s">
        <v>15</v>
      </c>
      <c r="B21" s="48" t="str">
        <f aca="false">IF(ISERROR(VLOOKUP(I21,'All exams'!B$3:E$17,3,0)),"",VLOOKUP(I21,'All exams'!B$3:E$17,3,0))</f>
        <v/>
      </c>
      <c r="C21" s="48"/>
      <c r="D21" s="48"/>
      <c r="E21" s="48"/>
      <c r="F21" s="48"/>
      <c r="G21" s="48"/>
      <c r="H21" s="49" t="str">
        <f aca="false">IF(ISERROR(VLOOKUP(I21,'All exams'!B$3:E$17,2,0)),"",VLOOKUP(I21,'All exams'!B$3:E$17,2,0))</f>
        <v/>
      </c>
      <c r="I21" s="31"/>
      <c r="J21" s="48" t="str">
        <f aca="false">IF(ISERROR(VLOOKUP(I21,'All exams'!B$3:E$17,4,0)),"",VLOOKUP(I21,'All exams'!B$3:E$17,4,0))</f>
        <v/>
      </c>
    </row>
    <row r="22" customFormat="false" ht="13.8" hidden="false" customHeight="false" outlineLevel="0" collapsed="false">
      <c r="B22" s="50" t="str">
        <f aca="false">IF(ISERROR(VLOOKUP(I22,'All exams'!B$3:E$17,3,0)),"",VLOOKUP(I22,'All exams'!B$3:E$17,3,0))</f>
        <v/>
      </c>
      <c r="C22" s="50"/>
      <c r="D22" s="50"/>
      <c r="E22" s="50"/>
      <c r="F22" s="50"/>
      <c r="G22" s="50"/>
      <c r="H22" s="51" t="str">
        <f aca="false">IF(ISERROR(VLOOKUP(I22,'All exams'!B$3:E$17,2,0)),"",VLOOKUP(I22,'All exams'!B$3:E$17,2,0))</f>
        <v/>
      </c>
      <c r="I22" s="31"/>
      <c r="J22" s="50" t="str">
        <f aca="false">IF(ISERROR(VLOOKUP(I22,'All exams'!B$3:E$17,4,0)),"",VLOOKUP(I22,'All exams'!B$3:E$17,4,0))</f>
        <v/>
      </c>
    </row>
    <row r="23" customFormat="false" ht="14.45" hidden="false" customHeight="false" outlineLevel="0" collapsed="false">
      <c r="A23" s="52" t="s">
        <v>16</v>
      </c>
      <c r="B23" s="53"/>
      <c r="C23" s="53"/>
      <c r="D23" s="53"/>
      <c r="E23" s="53"/>
      <c r="F23" s="53"/>
      <c r="G23" s="53"/>
      <c r="H23" s="54"/>
      <c r="I23" s="7"/>
      <c r="J23" s="55"/>
    </row>
    <row r="24" customFormat="false" ht="14.45" hidden="false" customHeight="false" outlineLevel="0" collapsed="false">
      <c r="A24" s="52" t="s">
        <v>17</v>
      </c>
      <c r="B24" s="54"/>
      <c r="C24" s="54"/>
      <c r="D24" s="54"/>
      <c r="E24" s="54"/>
      <c r="F24" s="54"/>
      <c r="G24" s="54"/>
      <c r="H24" s="54"/>
      <c r="I24" s="7"/>
      <c r="J24" s="55"/>
    </row>
    <row r="25" customFormat="false" ht="14.45" hidden="false" customHeight="false" outlineLevel="0" collapsed="false">
      <c r="B25" s="20" t="str">
        <f aca="false">IF(J25=9,"Ok","You need 9 credits in the free choice exam list")</f>
        <v>You need 9 credits in the free choice exam list</v>
      </c>
      <c r="C25" s="20"/>
      <c r="D25" s="20"/>
      <c r="E25" s="20"/>
      <c r="F25" s="20"/>
      <c r="G25" s="20"/>
      <c r="H25" s="20"/>
      <c r="I25" s="56" t="s">
        <v>13</v>
      </c>
      <c r="J25" s="57" t="n">
        <f aca="false">SUM(J21:J24)</f>
        <v>0</v>
      </c>
    </row>
    <row r="26" customFormat="false" ht="14.45" hidden="false" customHeight="false" outlineLevel="0" collapsed="false"/>
    <row r="27" customFormat="false" ht="14.45" hidden="false" customHeight="false" outlineLevel="0" collapsed="false">
      <c r="A27" s="14" t="s">
        <v>18</v>
      </c>
      <c r="B27" s="18"/>
      <c r="C27" s="18"/>
      <c r="D27" s="18"/>
      <c r="E27" s="18"/>
      <c r="F27" s="18"/>
      <c r="G27" s="18"/>
      <c r="H27" s="58"/>
      <c r="I27" s="56" t="s">
        <v>13</v>
      </c>
      <c r="J27" s="57" t="n">
        <v>15</v>
      </c>
    </row>
    <row r="28" customFormat="false" ht="14.45" hidden="false" customHeight="false" outlineLevel="0" collapsed="false">
      <c r="A28" s="59" t="str">
        <f aca="false">IF(J28&gt;=120,"Ok, correct number of total credits","Credits missing =")</f>
        <v>Credits missing =</v>
      </c>
      <c r="B28" s="59"/>
      <c r="C28" s="59"/>
      <c r="D28" s="59"/>
      <c r="E28" s="59"/>
      <c r="F28" s="59"/>
      <c r="G28" s="60" t="n">
        <f aca="false">IF(J28=120,"",120-J28)</f>
        <v>30</v>
      </c>
      <c r="H28" s="61" t="s">
        <v>19</v>
      </c>
      <c r="I28" s="61"/>
      <c r="J28" s="62" t="n">
        <f aca="false">J14+J17+J20+J27+J25</f>
        <v>90</v>
      </c>
    </row>
    <row r="29" customFormat="false" ht="14.45" hidden="false" customHeight="false" outlineLevel="0" collapsed="false">
      <c r="A29" s="63"/>
      <c r="B29" s="63"/>
      <c r="C29" s="63"/>
      <c r="D29" s="63"/>
      <c r="E29" s="63"/>
      <c r="F29" s="63"/>
      <c r="G29" s="64"/>
      <c r="H29" s="65"/>
      <c r="I29" s="65"/>
      <c r="J29" s="66"/>
    </row>
    <row r="30" customFormat="false" ht="15" hidden="false" customHeight="false" outlineLevel="0" collapsed="false">
      <c r="B30" s="67"/>
      <c r="C30" s="67"/>
      <c r="D30" s="67"/>
      <c r="E30" s="10"/>
      <c r="F30" s="67"/>
      <c r="G30" s="67"/>
      <c r="H30" s="67"/>
    </row>
    <row r="31" customFormat="false" ht="15" hidden="false" customHeight="false" outlineLevel="0" collapsed="false">
      <c r="B31" s="68"/>
      <c r="C31" s="68"/>
      <c r="D31" s="68"/>
      <c r="E31" s="10"/>
      <c r="F31" s="69"/>
      <c r="G31" s="69"/>
      <c r="H31" s="69"/>
      <c r="I31" s="67"/>
      <c r="J31" s="67"/>
    </row>
    <row r="32" customFormat="false" ht="15.75" hidden="false" customHeight="false" outlineLevel="0" collapsed="false">
      <c r="B32" s="68"/>
      <c r="C32" s="68"/>
      <c r="D32" s="68"/>
      <c r="E32" s="10"/>
      <c r="F32" s="69"/>
      <c r="G32" s="69"/>
      <c r="H32" s="69"/>
    </row>
    <row r="33" customFormat="false" ht="14.45" hidden="false" customHeight="false" outlineLevel="0" collapsed="false">
      <c r="B33" s="70" t="s">
        <v>20</v>
      </c>
      <c r="C33" s="70"/>
      <c r="D33" s="70"/>
      <c r="F33" s="70" t="s">
        <v>21</v>
      </c>
      <c r="G33" s="70"/>
      <c r="H33" s="70"/>
    </row>
    <row r="34" customFormat="false" ht="14.45" hidden="false" customHeight="false" outlineLevel="0" collapsed="false">
      <c r="B34" s="71" t="s">
        <v>22</v>
      </c>
      <c r="C34" s="71"/>
      <c r="D34" s="71"/>
    </row>
    <row r="37" customFormat="false" ht="14.45" hidden="false" customHeight="true" outlineLevel="0" collapsed="false">
      <c r="A37" s="72" t="s">
        <v>23</v>
      </c>
      <c r="B37" s="72"/>
      <c r="C37" s="72"/>
      <c r="D37" s="72"/>
      <c r="E37" s="72"/>
      <c r="F37" s="72"/>
      <c r="G37" s="72"/>
      <c r="H37" s="72"/>
      <c r="I37" s="72"/>
      <c r="J37" s="72"/>
    </row>
    <row r="38" customFormat="false" ht="15" hidden="false" customHeight="false" outlineLevel="0" collapsed="false">
      <c r="A38" s="72"/>
      <c r="B38" s="72"/>
      <c r="C38" s="72"/>
      <c r="D38" s="72"/>
      <c r="E38" s="72"/>
      <c r="F38" s="72"/>
      <c r="G38" s="72"/>
      <c r="H38" s="72"/>
      <c r="I38" s="72"/>
      <c r="J38" s="72"/>
    </row>
    <row r="39" customFormat="false" ht="15" hidden="false" customHeight="false" outlineLevel="0" collapsed="false">
      <c r="A39" s="72"/>
      <c r="B39" s="72"/>
      <c r="C39" s="72"/>
      <c r="D39" s="72"/>
      <c r="E39" s="72"/>
      <c r="F39" s="72"/>
      <c r="G39" s="72"/>
      <c r="H39" s="72"/>
      <c r="I39" s="72"/>
      <c r="J39" s="72"/>
    </row>
    <row r="40" customFormat="false" ht="15" hidden="false" customHeight="false" outlineLevel="0" collapsed="false">
      <c r="A40" s="72"/>
      <c r="B40" s="72"/>
      <c r="C40" s="72"/>
      <c r="D40" s="72"/>
      <c r="E40" s="72"/>
      <c r="F40" s="72"/>
      <c r="G40" s="72"/>
      <c r="H40" s="72"/>
      <c r="I40" s="72"/>
      <c r="J40" s="72"/>
    </row>
    <row r="41" customFormat="false" ht="15" hidden="false" customHeight="false" outlineLevel="0" collapsed="false">
      <c r="A41" s="72"/>
      <c r="B41" s="72"/>
      <c r="C41" s="72"/>
      <c r="D41" s="72"/>
      <c r="E41" s="72"/>
      <c r="F41" s="72"/>
      <c r="G41" s="72"/>
      <c r="H41" s="72"/>
      <c r="I41" s="72"/>
      <c r="J41" s="72"/>
    </row>
    <row r="42" customFormat="false" ht="15" hidden="false" customHeight="false" outlineLevel="0" collapsed="false">
      <c r="A42" s="72"/>
      <c r="B42" s="72"/>
      <c r="C42" s="72"/>
      <c r="D42" s="72"/>
      <c r="E42" s="72"/>
      <c r="F42" s="72"/>
      <c r="G42" s="72"/>
      <c r="H42" s="72"/>
      <c r="I42" s="72"/>
      <c r="J42" s="72"/>
    </row>
    <row r="43" customFormat="false" ht="15" hidden="false" customHeight="false" outlineLevel="0" collapsed="false">
      <c r="A43" s="72"/>
      <c r="B43" s="72"/>
      <c r="C43" s="72"/>
      <c r="D43" s="72"/>
      <c r="E43" s="72"/>
      <c r="F43" s="72"/>
      <c r="G43" s="72"/>
      <c r="H43" s="72"/>
      <c r="I43" s="72"/>
      <c r="J43" s="72"/>
    </row>
    <row r="44" customFormat="false" ht="15" hidden="false" customHeight="false" outlineLevel="0" collapsed="false">
      <c r="A44" s="72"/>
      <c r="B44" s="72"/>
      <c r="C44" s="72"/>
      <c r="D44" s="72"/>
      <c r="E44" s="72"/>
      <c r="F44" s="72"/>
      <c r="G44" s="72"/>
      <c r="H44" s="72"/>
      <c r="I44" s="72"/>
      <c r="J44" s="72"/>
    </row>
    <row r="45" customFormat="false" ht="15" hidden="false" customHeight="false" outlineLevel="0" collapsed="false">
      <c r="A45" s="72"/>
      <c r="B45" s="72"/>
      <c r="C45" s="72"/>
      <c r="D45" s="72"/>
      <c r="E45" s="72"/>
      <c r="F45" s="72"/>
      <c r="G45" s="72"/>
      <c r="H45" s="72"/>
      <c r="I45" s="72"/>
      <c r="J45" s="72"/>
    </row>
  </sheetData>
  <mergeCells count="39">
    <mergeCell ref="B1:F1"/>
    <mergeCell ref="H1:J2"/>
    <mergeCell ref="B2:F2"/>
    <mergeCell ref="B3:C3"/>
    <mergeCell ref="D3:F3"/>
    <mergeCell ref="H3:J3"/>
    <mergeCell ref="B4:C4"/>
    <mergeCell ref="D4:F4"/>
    <mergeCell ref="H4:J4"/>
    <mergeCell ref="B6:G6"/>
    <mergeCell ref="B7:G7"/>
    <mergeCell ref="B8:G8"/>
    <mergeCell ref="B9:G9"/>
    <mergeCell ref="B10:G10"/>
    <mergeCell ref="B11:G11"/>
    <mergeCell ref="B12:G12"/>
    <mergeCell ref="B13:G13"/>
    <mergeCell ref="B15:G15"/>
    <mergeCell ref="B16:G16"/>
    <mergeCell ref="B17:H17"/>
    <mergeCell ref="B18:G18"/>
    <mergeCell ref="B19:G19"/>
    <mergeCell ref="B20:H20"/>
    <mergeCell ref="B21:G21"/>
    <mergeCell ref="B22:G22"/>
    <mergeCell ref="B23:G23"/>
    <mergeCell ref="B24:G24"/>
    <mergeCell ref="B25:H25"/>
    <mergeCell ref="A28:F28"/>
    <mergeCell ref="H28:I28"/>
    <mergeCell ref="B30:D30"/>
    <mergeCell ref="F30:H30"/>
    <mergeCell ref="B31:D32"/>
    <mergeCell ref="F31:H32"/>
    <mergeCell ref="I31:J31"/>
    <mergeCell ref="B33:D33"/>
    <mergeCell ref="F33:H33"/>
    <mergeCell ref="B34:D34"/>
    <mergeCell ref="A37:J4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E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6" activeCellId="0" sqref="D6"/>
    </sheetView>
  </sheetViews>
  <sheetFormatPr defaultColWidth="8.703125" defaultRowHeight="15" zeroHeight="false" outlineLevelRow="0" outlineLevelCol="0"/>
  <cols>
    <col collapsed="false" customWidth="true" hidden="false" outlineLevel="0" max="4" min="4" style="0" width="70.14"/>
  </cols>
  <sheetData>
    <row r="2" customFormat="false" ht="15" hidden="false" customHeight="false" outlineLevel="0" collapsed="false">
      <c r="B2" s="0" t="s">
        <v>24</v>
      </c>
      <c r="C2" s="0" t="s">
        <v>7</v>
      </c>
      <c r="D2" s="0" t="s">
        <v>0</v>
      </c>
      <c r="E2" s="0" t="s">
        <v>9</v>
      </c>
    </row>
    <row r="3" customFormat="false" ht="15" hidden="false" customHeight="false" outlineLevel="0" collapsed="false">
      <c r="B3" s="73" t="s">
        <v>25</v>
      </c>
      <c r="C3" s="73" t="s">
        <v>26</v>
      </c>
      <c r="D3" s="73" t="s">
        <v>27</v>
      </c>
      <c r="E3" s="74" t="n">
        <v>9</v>
      </c>
    </row>
    <row r="4" customFormat="false" ht="15" hidden="false" customHeight="false" outlineLevel="0" collapsed="false">
      <c r="B4" s="73" t="s">
        <v>28</v>
      </c>
      <c r="C4" s="73" t="s">
        <v>29</v>
      </c>
      <c r="D4" s="73" t="s">
        <v>30</v>
      </c>
      <c r="E4" s="74" t="n">
        <v>9</v>
      </c>
    </row>
    <row r="5" customFormat="false" ht="13.8" hidden="false" customHeight="false" outlineLevel="0" collapsed="false">
      <c r="B5" s="73" t="s">
        <v>31</v>
      </c>
      <c r="C5" s="73" t="s">
        <v>32</v>
      </c>
      <c r="D5" s="73" t="s">
        <v>33</v>
      </c>
      <c r="E5" s="74" t="n">
        <v>9</v>
      </c>
    </row>
    <row r="6" customFormat="false" ht="15" hidden="false" customHeight="false" outlineLevel="0" collapsed="false">
      <c r="B6" s="73" t="s">
        <v>34</v>
      </c>
      <c r="C6" s="73" t="s">
        <v>35</v>
      </c>
      <c r="D6" s="73" t="s">
        <v>36</v>
      </c>
      <c r="E6" s="74" t="n">
        <v>9</v>
      </c>
    </row>
    <row r="7" customFormat="false" ht="15" hidden="false" customHeight="false" outlineLevel="0" collapsed="false">
      <c r="B7" s="73" t="s">
        <v>37</v>
      </c>
      <c r="C7" s="73" t="s">
        <v>38</v>
      </c>
      <c r="D7" s="73" t="s">
        <v>39</v>
      </c>
      <c r="E7" s="74" t="n">
        <v>9</v>
      </c>
    </row>
    <row r="8" customFormat="false" ht="13.8" hidden="false" customHeight="false" outlineLevel="0" collapsed="false">
      <c r="B8" s="73" t="s">
        <v>40</v>
      </c>
      <c r="C8" s="73" t="s">
        <v>41</v>
      </c>
      <c r="D8" s="73" t="s">
        <v>42</v>
      </c>
      <c r="E8" s="74" t="n">
        <v>12</v>
      </c>
    </row>
    <row r="9" customFormat="false" ht="15" hidden="false" customHeight="false" outlineLevel="0" collapsed="false">
      <c r="B9" s="73" t="s">
        <v>43</v>
      </c>
      <c r="C9" s="73" t="s">
        <v>44</v>
      </c>
      <c r="D9" s="73" t="s">
        <v>45</v>
      </c>
      <c r="E9" s="74" t="n">
        <v>9</v>
      </c>
    </row>
    <row r="10" customFormat="false" ht="15" hidden="false" customHeight="false" outlineLevel="0" collapsed="false">
      <c r="B10" s="73" t="s">
        <v>46</v>
      </c>
      <c r="C10" s="73" t="s">
        <v>47</v>
      </c>
      <c r="D10" s="73" t="s">
        <v>48</v>
      </c>
      <c r="E10" s="74" t="n">
        <v>9</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F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3" activeCellId="0" sqref="F13"/>
    </sheetView>
  </sheetViews>
  <sheetFormatPr defaultColWidth="8.703125" defaultRowHeight="15" zeroHeight="false" outlineLevelRow="0" outlineLevelCol="0"/>
  <cols>
    <col collapsed="false" customWidth="true" hidden="false" outlineLevel="0" max="4" min="4" style="0" width="69.85"/>
  </cols>
  <sheetData>
    <row r="1" customFormat="false" ht="14.45" hidden="false" customHeight="false" outlineLevel="0" collapsed="false">
      <c r="B1" s="0" t="s">
        <v>24</v>
      </c>
      <c r="C1" s="0" t="s">
        <v>7</v>
      </c>
      <c r="D1" s="0" t="s">
        <v>0</v>
      </c>
      <c r="E1" s="0" t="s">
        <v>9</v>
      </c>
    </row>
    <row r="2" customFormat="false" ht="13.8" hidden="false" customHeight="false" outlineLevel="0" collapsed="false">
      <c r="D2" s="73"/>
      <c r="E2" s="73"/>
    </row>
    <row r="3" customFormat="false" ht="13.8" hidden="false" customHeight="false" outlineLevel="0" collapsed="false">
      <c r="B3" s="73"/>
      <c r="C3" s="73"/>
      <c r="D3" s="75"/>
      <c r="E3" s="73"/>
    </row>
    <row r="4" customFormat="false" ht="13.8" hidden="false" customHeight="false" outlineLevel="0" collapsed="false">
      <c r="B4" s="73"/>
      <c r="C4" s="73"/>
      <c r="D4" s="75"/>
      <c r="E4" s="73"/>
    </row>
    <row r="5" customFormat="false" ht="13.8" hidden="false" customHeight="false" outlineLevel="0" collapsed="false">
      <c r="B5" s="73"/>
      <c r="C5" s="73"/>
      <c r="D5" s="76"/>
      <c r="E5" s="73"/>
    </row>
    <row r="6" customFormat="false" ht="13.8" hidden="false" customHeight="false" outlineLevel="0" collapsed="false">
      <c r="B6" s="73" t="s">
        <v>49</v>
      </c>
      <c r="C6" s="73" t="s">
        <v>50</v>
      </c>
      <c r="D6" s="76" t="s">
        <v>51</v>
      </c>
      <c r="E6" s="73" t="n">
        <v>6</v>
      </c>
      <c r="F6" s="0" t="s">
        <v>52</v>
      </c>
    </row>
    <row r="7" customFormat="false" ht="13.8" hidden="false" customHeight="false" outlineLevel="0" collapsed="false">
      <c r="B7" s="73" t="s">
        <v>53</v>
      </c>
      <c r="C7" s="73" t="s">
        <v>54</v>
      </c>
      <c r="D7" s="76" t="s">
        <v>55</v>
      </c>
      <c r="E7" s="73" t="n">
        <v>6</v>
      </c>
      <c r="F7" s="0" t="s">
        <v>56</v>
      </c>
    </row>
    <row r="8" customFormat="false" ht="13.8" hidden="false" customHeight="false" outlineLevel="0" collapsed="false">
      <c r="B8" s="73" t="s">
        <v>57</v>
      </c>
      <c r="C8" s="73" t="s">
        <v>58</v>
      </c>
      <c r="D8" s="76" t="s">
        <v>59</v>
      </c>
      <c r="E8" s="73" t="n">
        <v>6</v>
      </c>
      <c r="F8" s="0" t="s">
        <v>60</v>
      </c>
    </row>
    <row r="9" customFormat="false" ht="13.8" hidden="false" customHeight="false" outlineLevel="0" collapsed="false">
      <c r="B9" s="73" t="s">
        <v>61</v>
      </c>
      <c r="C9" s="77" t="s">
        <v>62</v>
      </c>
      <c r="D9" s="76" t="s">
        <v>63</v>
      </c>
      <c r="E9" s="73" t="n">
        <v>9</v>
      </c>
      <c r="F9" s="0" t="s">
        <v>64</v>
      </c>
    </row>
    <row r="10" customFormat="false" ht="13.8" hidden="false" customHeight="false" outlineLevel="0" collapsed="false">
      <c r="B10" s="73" t="s">
        <v>65</v>
      </c>
      <c r="C10" s="73" t="s">
        <v>66</v>
      </c>
      <c r="D10" s="76" t="s">
        <v>67</v>
      </c>
      <c r="E10" s="73" t="n">
        <v>6</v>
      </c>
      <c r="F10" s="0" t="s">
        <v>68</v>
      </c>
    </row>
    <row r="11" customFormat="false" ht="13.8" hidden="false" customHeight="false" outlineLevel="0" collapsed="false">
      <c r="B11" s="0" t="s">
        <v>69</v>
      </c>
      <c r="C11" s="0" t="s">
        <v>70</v>
      </c>
      <c r="D11" s="76" t="s">
        <v>71</v>
      </c>
      <c r="E11" s="73" t="n">
        <v>3</v>
      </c>
    </row>
    <row r="12" customFormat="false" ht="13.8" hidden="false" customHeight="false" outlineLevel="0" collapsed="false">
      <c r="B12" s="0" t="s">
        <v>72</v>
      </c>
      <c r="C12" s="77" t="s">
        <v>73</v>
      </c>
      <c r="D12" s="76" t="s">
        <v>74</v>
      </c>
      <c r="E12" s="0" t="n">
        <v>9</v>
      </c>
      <c r="F12" s="0" t="s">
        <v>75</v>
      </c>
    </row>
    <row r="13" customFormat="false" ht="13.8" hidden="false" customHeight="false" outlineLevel="0" collapsed="false">
      <c r="B13" s="0" t="s">
        <v>76</v>
      </c>
      <c r="C13" s="77" t="s">
        <v>77</v>
      </c>
      <c r="D13" s="76" t="s">
        <v>78</v>
      </c>
      <c r="E13" s="0" t="n">
        <v>6</v>
      </c>
      <c r="F13" s="0" t="s">
        <v>79</v>
      </c>
    </row>
    <row r="14" customFormat="false" ht="13.8" hidden="false" customHeight="false" outlineLevel="0" collapsed="false"/>
    <row r="15" customFormat="false" ht="13.8" hidden="false" customHeight="false" outlineLevel="0" collapsed="false"/>
    <row r="16" customFormat="false" ht="13.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F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7" activeCellId="0" sqref="D7"/>
    </sheetView>
  </sheetViews>
  <sheetFormatPr defaultColWidth="8.703125" defaultRowHeight="15" zeroHeight="false" outlineLevelRow="0" outlineLevelCol="0"/>
  <cols>
    <col collapsed="false" customWidth="true" hidden="false" outlineLevel="0" max="4" min="4" style="0" width="60.85"/>
  </cols>
  <sheetData>
    <row r="2" customFormat="false" ht="15" hidden="false" customHeight="false" outlineLevel="0" collapsed="false">
      <c r="B2" s="0" t="s">
        <v>24</v>
      </c>
      <c r="C2" s="0" t="s">
        <v>7</v>
      </c>
      <c r="D2" s="0" t="s">
        <v>0</v>
      </c>
      <c r="E2" s="0" t="s">
        <v>9</v>
      </c>
    </row>
    <row r="3" customFormat="false" ht="13.8" hidden="false" customHeight="false" outlineLevel="0" collapsed="false">
      <c r="B3" s="73" t="s">
        <v>80</v>
      </c>
      <c r="C3" s="73" t="s">
        <v>81</v>
      </c>
      <c r="D3" s="76" t="s">
        <v>82</v>
      </c>
      <c r="E3" s="73" t="n">
        <v>6</v>
      </c>
      <c r="F3" s="0" t="s">
        <v>83</v>
      </c>
    </row>
    <row r="4" customFormat="false" ht="13.8" hidden="false" customHeight="false" outlineLevel="0" collapsed="false">
      <c r="B4" s="73" t="s">
        <v>84</v>
      </c>
      <c r="C4" s="73" t="s">
        <v>85</v>
      </c>
      <c r="D4" s="76" t="s">
        <v>86</v>
      </c>
      <c r="E4" s="73" t="n">
        <v>6</v>
      </c>
      <c r="F4" s="0" t="s">
        <v>87</v>
      </c>
    </row>
    <row r="5" customFormat="false" ht="13.8" hidden="false" customHeight="false" outlineLevel="0" collapsed="false">
      <c r="B5" s="73" t="s">
        <v>88</v>
      </c>
      <c r="C5" s="73" t="s">
        <v>89</v>
      </c>
      <c r="D5" s="76" t="s">
        <v>90</v>
      </c>
      <c r="E5" s="73" t="n">
        <v>9</v>
      </c>
      <c r="F5" s="0" t="s">
        <v>91</v>
      </c>
    </row>
    <row r="6" customFormat="false" ht="13.8" hidden="false" customHeight="false" outlineLevel="0" collapsed="false">
      <c r="B6" s="73" t="s">
        <v>92</v>
      </c>
      <c r="C6" s="73" t="s">
        <v>93</v>
      </c>
      <c r="D6" s="76" t="s">
        <v>94</v>
      </c>
      <c r="E6" s="73" t="n">
        <v>6</v>
      </c>
      <c r="F6" s="0" t="s">
        <v>95</v>
      </c>
    </row>
    <row r="7" customFormat="false" ht="14.9" hidden="false" customHeight="false" outlineLevel="0" collapsed="false">
      <c r="B7" s="73" t="s">
        <v>96</v>
      </c>
      <c r="C7" s="77" t="s">
        <v>97</v>
      </c>
      <c r="D7" s="78" t="s">
        <v>98</v>
      </c>
      <c r="E7" s="73" t="n">
        <v>6</v>
      </c>
      <c r="F7" s="0" t="s">
        <v>99</v>
      </c>
    </row>
    <row r="8" customFormat="false" ht="13.8" hidden="false" customHeight="false" outlineLevel="0" collapsed="false">
      <c r="B8" s="0" t="s">
        <v>69</v>
      </c>
      <c r="C8" s="0" t="s">
        <v>70</v>
      </c>
      <c r="D8" s="76" t="s">
        <v>71</v>
      </c>
      <c r="E8" s="73" t="n">
        <v>3</v>
      </c>
      <c r="F8" s="0" t="s">
        <v>100</v>
      </c>
    </row>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E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1" activeCellId="0" sqref="B11"/>
    </sheetView>
  </sheetViews>
  <sheetFormatPr defaultColWidth="8.703125" defaultRowHeight="15" zeroHeight="false" outlineLevelRow="0" outlineLevelCol="0"/>
  <cols>
    <col collapsed="false" customWidth="true" hidden="false" outlineLevel="0" max="4" min="4" style="0" width="70.14"/>
  </cols>
  <sheetData>
    <row r="2" customFormat="false" ht="15" hidden="false" customHeight="false" outlineLevel="0" collapsed="false">
      <c r="B2" s="0" t="str">
        <f aca="false">GroupA!B1:E1</f>
        <v>Shortname</v>
      </c>
      <c r="C2" s="0" t="str">
        <f aca="false">GroupA!C1:F1</f>
        <v>Code</v>
      </c>
      <c r="D2" s="0" t="str">
        <f aca="false">GroupA!D1:G1</f>
        <v>Name</v>
      </c>
      <c r="E2" s="0" t="str">
        <f aca="false">GroupA!E1:H1</f>
        <v>Credits</v>
      </c>
    </row>
    <row r="3" customFormat="false" ht="13.8" hidden="false" customHeight="false" outlineLevel="0" collapsed="false">
      <c r="B3" s="0" t="str">
        <f aca="false">GroupA!B6</f>
        <v>AED</v>
      </c>
      <c r="C3" s="0" t="str">
        <f aca="false">GroupA!C6</f>
        <v>145II</v>
      </c>
      <c r="D3" s="0" t="str">
        <f aca="false">GroupA!D6</f>
        <v>Packet switching and processing architectures</v>
      </c>
      <c r="E3" s="0" t="n">
        <f aca="false">GroupA!E6</f>
        <v>6</v>
      </c>
    </row>
    <row r="4" customFormat="false" ht="13.8" hidden="false" customHeight="false" outlineLevel="0" collapsed="false">
      <c r="B4" s="0" t="str">
        <f aca="false">GroupA!B7</f>
        <v>CSA</v>
      </c>
      <c r="C4" s="0" t="str">
        <f aca="false">GroupA!C7</f>
        <v>571AA</v>
      </c>
      <c r="D4" s="0" t="str">
        <f aca="false">GroupA!D7</f>
        <v>Parallel Scientific Computing</v>
      </c>
      <c r="E4" s="0" t="n">
        <f aca="false">GroupA!E7</f>
        <v>6</v>
      </c>
    </row>
    <row r="5" customFormat="false" ht="13.8" hidden="false" customHeight="false" outlineLevel="0" collapsed="false">
      <c r="B5" s="0" t="str">
        <f aca="false">GroupA!B8</f>
        <v>LPA</v>
      </c>
      <c r="C5" s="0" t="str">
        <f aca="false">GroupA!C8</f>
        <v>581II</v>
      </c>
      <c r="D5" s="0" t="str">
        <f aca="false">GroupA!D8</f>
        <v>Routing archictectures and protocols lab</v>
      </c>
      <c r="E5" s="0" t="n">
        <f aca="false">GroupA!E8</f>
        <v>6</v>
      </c>
    </row>
    <row r="6" customFormat="false" ht="13.8" hidden="false" customHeight="false" outlineLevel="0" collapsed="false">
      <c r="B6" s="0" t="str">
        <f aca="false">GroupA!B9</f>
        <v>LBS</v>
      </c>
      <c r="C6" s="0" t="str">
        <f aca="false">GroupA!C9</f>
        <v>714AA</v>
      </c>
      <c r="D6" s="0" t="str">
        <f aca="false">GroupA!D9</f>
        <v>Language-based technology for security</v>
      </c>
      <c r="E6" s="0" t="n">
        <f aca="false">GroupA!E9</f>
        <v>9</v>
      </c>
    </row>
    <row r="7" customFormat="false" ht="13.8" hidden="false" customHeight="false" outlineLevel="0" collapsed="false">
      <c r="B7" s="0" t="str">
        <f aca="false">GroupA!B10</f>
        <v>P2P</v>
      </c>
      <c r="C7" s="0" t="str">
        <f aca="false">GroupA!C10</f>
        <v>261AA</v>
      </c>
      <c r="D7" s="0" t="str">
        <f aca="false">GroupA!D10</f>
        <v>Peer to peer systems and blockchains</v>
      </c>
      <c r="E7" s="0" t="n">
        <f aca="false">GroupA!E10</f>
        <v>6</v>
      </c>
    </row>
    <row r="8" customFormat="false" ht="13.8" hidden="false" customHeight="false" outlineLevel="0" collapsed="false">
      <c r="B8" s="0" t="str">
        <f aca="false">GroupA!B11</f>
        <v>SUR</v>
      </c>
      <c r="C8" s="0" t="str">
        <f aca="false">GroupA!C11</f>
        <v>556ZW</v>
      </c>
      <c r="D8" s="0" t="str">
        <f aca="false">GroupA!D11</f>
        <v>Survey in preparation of the thesis</v>
      </c>
      <c r="E8" s="0" t="n">
        <f aca="false">GroupA!E11</f>
        <v>3</v>
      </c>
    </row>
    <row r="9" customFormat="false" ht="13.8" hidden="false" customHeight="false" outlineLevel="0" collapsed="false">
      <c r="B9" s="0" t="str">
        <f aca="false">GroupA!B12</f>
        <v>SWCOMP</v>
      </c>
      <c r="C9" s="0" t="str">
        <f aca="false">GroupA!C12</f>
        <v>375AA</v>
      </c>
      <c r="D9" s="0" t="str">
        <f aca="false">GroupA!D12</f>
        <v>Principles of software composition</v>
      </c>
      <c r="E9" s="0" t="n">
        <f aca="false">GroupA!E12</f>
        <v>9</v>
      </c>
    </row>
    <row r="10" customFormat="false" ht="13.8" hidden="false" customHeight="false" outlineLevel="0" collapsed="false">
      <c r="B10" s="0" t="str">
        <f aca="false">GroupA!B13</f>
        <v>EMB</v>
      </c>
      <c r="C10" s="0" t="str">
        <f aca="false">GroupA!C13</f>
        <v>646II</v>
      </c>
      <c r="D10" s="0" t="str">
        <f aca="false">GroupA!D13</f>
        <v>Wireless networks of embedded systems</v>
      </c>
      <c r="E10" s="0" t="n">
        <f aca="false">GroupA!E13</f>
        <v>6</v>
      </c>
    </row>
    <row r="11" customFormat="false" ht="13.8" hidden="false" customHeight="false" outlineLevel="0" collapsed="false">
      <c r="B11" s="0" t="str">
        <f aca="false">GroupC!B3</f>
        <v>IR</v>
      </c>
      <c r="C11" s="0" t="str">
        <f aca="false">GroupC!C3</f>
        <v>289AA</v>
      </c>
      <c r="D11" s="0" t="str">
        <f aca="false">GroupC!D3</f>
        <v>Information retrieval</v>
      </c>
      <c r="E11" s="0" t="n">
        <f aca="false">GroupC!E3</f>
        <v>6</v>
      </c>
    </row>
    <row r="12" customFormat="false" ht="13.8" hidden="false" customHeight="false" outlineLevel="0" collapsed="false">
      <c r="B12" s="0" t="str">
        <f aca="false">GroupC!B4</f>
        <v>PAD</v>
      </c>
      <c r="C12" s="0" t="str">
        <f aca="false">GroupC!C4</f>
        <v>534AA</v>
      </c>
      <c r="D12" s="0" t="str">
        <f aca="false">GroupC!D4</f>
        <v>Distributed enabling platforms</v>
      </c>
      <c r="E12" s="0" t="n">
        <f aca="false">GroupC!E4</f>
        <v>6</v>
      </c>
    </row>
    <row r="13" customFormat="false" ht="13.8" hidden="false" customHeight="false" outlineLevel="0" collapsed="false">
      <c r="B13" s="0" t="str">
        <f aca="false">GroupC!B5</f>
        <v>SR</v>
      </c>
      <c r="C13" s="0" t="str">
        <f aca="false">GroupC!C5</f>
        <v>303AA</v>
      </c>
      <c r="D13" s="0" t="str">
        <f aca="false">GroupC!D5</f>
        <v>ICT Risk assessment</v>
      </c>
      <c r="E13" s="0" t="n">
        <f aca="false">GroupC!E5</f>
        <v>9</v>
      </c>
    </row>
    <row r="14" customFormat="false" ht="13.8" hidden="false" customHeight="false" outlineLevel="0" collapsed="false">
      <c r="B14" s="0" t="str">
        <f aca="false">GroupC!B6</f>
        <v>SPD</v>
      </c>
      <c r="C14" s="0" t="str">
        <f aca="false">GroupC!C6</f>
        <v>535AA</v>
      </c>
      <c r="D14" s="0" t="str">
        <f aca="false">GroupC!D6</f>
        <v>Programming tools for parallel and distributed systems</v>
      </c>
      <c r="E14" s="0" t="n">
        <f aca="false">GroupC!E6</f>
        <v>6</v>
      </c>
    </row>
    <row r="15" customFormat="false" ht="13.8" hidden="false" customHeight="false" outlineLevel="0" collapsed="false"/>
    <row r="16" customFormat="false" ht="13.8" hidden="false" customHeight="false" outlineLevel="0" collapsed="false"/>
    <row r="17" customFormat="false" ht="13.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1026</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2015-06-17T21:58:13Z</dcterms:created>
  <dc:creator>Marco Danelutto</dc:creator>
  <dc:description/>
  <dc:language>en-US</dc:language>
  <cp:lastModifiedBy/>
  <cp:lastPrinted>2015-06-30T11:13:55Z</cp:lastPrinted>
  <dcterms:modified xsi:type="dcterms:W3CDTF">2022-09-16T10:31:57Z</dcterms:modified>
  <cp:revision>12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